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ỌP HĐND XÃ\Kỳ họp tháng 5.2026\BC thu chi 6 tháng\"/>
    </mc:Choice>
  </mc:AlternateContent>
  <xr:revisionPtr revIDLastSave="0" documentId="13_ncr:1_{4A1BDC9F-F9CD-4545-8D73-A7E3504D5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3" i="1"/>
  <c r="H23" i="1"/>
  <c r="H12" i="1" s="1"/>
  <c r="H8" i="1"/>
  <c r="F22" i="1"/>
  <c r="F25" i="1"/>
  <c r="I12" i="1"/>
  <c r="F8" i="1" l="1"/>
  <c r="H7" i="1"/>
  <c r="J23" i="1"/>
  <c r="F23" i="1"/>
  <c r="J12" i="1"/>
  <c r="I7" i="1"/>
  <c r="J7" i="1" s="1"/>
</calcChain>
</file>

<file path=xl/sharedStrings.xml><?xml version="1.0" encoding="utf-8"?>
<sst xmlns="http://schemas.openxmlformats.org/spreadsheetml/2006/main" count="67" uniqueCount="62">
  <si>
    <t/>
  </si>
  <si>
    <t>STT</t>
  </si>
  <si>
    <t>Nội dung</t>
  </si>
  <si>
    <t xml:space="preserve">Dự toán </t>
  </si>
  <si>
    <t>NSNN</t>
  </si>
  <si>
    <t>Xã</t>
  </si>
  <si>
    <t>TỔNG SỐ CHI NGÂN SÁCH</t>
  </si>
  <si>
    <t>I</t>
  </si>
  <si>
    <t>Chi đầu tư phát triển</t>
  </si>
  <si>
    <t>1</t>
  </si>
  <si>
    <t>Đầu tư XDCB tập trung</t>
  </si>
  <si>
    <t>2</t>
  </si>
  <si>
    <t>Chi đầu tư từ nguồn thu tiền sử dụng đất</t>
  </si>
  <si>
    <t>3</t>
  </si>
  <si>
    <t>5% tiết kiệm chi đầu tư theo Nghị quyết số 245/NQ-QH</t>
  </si>
  <si>
    <t>II</t>
  </si>
  <si>
    <t>Chi thường xuyên theo lĩnh vực</t>
  </si>
  <si>
    <t>Chi quốc phòng</t>
  </si>
  <si>
    <t>Chi an ninh và trật tự, an toàn xã hội</t>
  </si>
  <si>
    <t>Chi giáo dục, đào tạo và dạy nghề</t>
  </si>
  <si>
    <t>4</t>
  </si>
  <si>
    <t>Chi khoa học, công nghệ</t>
  </si>
  <si>
    <t>5</t>
  </si>
  <si>
    <t>Chi y tế, dân số và gia đình</t>
  </si>
  <si>
    <t>6</t>
  </si>
  <si>
    <t>Chi văn hoá thông tin</t>
  </si>
  <si>
    <t>7</t>
  </si>
  <si>
    <t>Chi sự nghiệp phát thanh, truyền hình, thông tấn</t>
  </si>
  <si>
    <t>8</t>
  </si>
  <si>
    <t>Chi thể dục thể thao</t>
  </si>
  <si>
    <t>9</t>
  </si>
  <si>
    <t>Chi bảo vệ môi trường</t>
  </si>
  <si>
    <t>10</t>
  </si>
  <si>
    <t>Chi các hoạt động kinh tế</t>
  </si>
  <si>
    <t>11</t>
  </si>
  <si>
    <t>Chi hoạt động của các cơ quan quản lý nhà nước, Đảng, đoàn thể</t>
  </si>
  <si>
    <t>11.1</t>
  </si>
  <si>
    <t>Chi quản lý hành chính(tự chủ)</t>
  </si>
  <si>
    <t>11.2</t>
  </si>
  <si>
    <t>Chi quản lý hành chính(không tự chủ)</t>
  </si>
  <si>
    <t>113</t>
  </si>
  <si>
    <t>Đơn vị sự nghiệp công(thường xuyên khác)</t>
  </si>
  <si>
    <t>12</t>
  </si>
  <si>
    <t>Chi đảm bảo xã hội</t>
  </si>
  <si>
    <t>13</t>
  </si>
  <si>
    <t>Các khoản chi khác theo quy định của pháp luật</t>
  </si>
  <si>
    <t>14</t>
  </si>
  <si>
    <t>Dự phòng</t>
  </si>
  <si>
    <t>III</t>
  </si>
  <si>
    <t>Bổ sung có mục tiêu</t>
  </si>
  <si>
    <t>CHI CHUYỂN NGUỒN</t>
  </si>
  <si>
    <t>V</t>
  </si>
  <si>
    <t>TK 10% tạo nguồn cải cách tiền lương</t>
  </si>
  <si>
    <t>VI</t>
  </si>
  <si>
    <t>TK thêm 10% chi an sinh xã hội</t>
  </si>
  <si>
    <t>Tỷ lệ</t>
  </si>
  <si>
    <r>
      <rPr>
        <sz val="12"/>
        <color rgb="FF000000"/>
        <rFont val="Times New Roman"/>
        <family val="1"/>
      </rPr>
      <t>Đơn vị tính: triệu Đồng</t>
    </r>
  </si>
  <si>
    <r>
      <t>PHỤ LỤC 2
KẾT QUẢ THỰC HIỆN DỰ TOÁN CHI NGÂN SÁCH XÃ TÂN CHI 6 THÁNG ĐẦU NĂM 2026</t>
    </r>
    <r>
      <rPr>
        <b/>
        <sz val="12"/>
        <color rgb="FF000000"/>
        <rFont val="Times New Roman"/>
        <family val="1"/>
      </rPr>
      <t xml:space="preserve">
</t>
    </r>
    <r>
      <rPr>
        <i/>
        <sz val="12"/>
        <color rgb="FF000000"/>
        <rFont val="Times New Roman"/>
        <family val="1"/>
      </rPr>
      <t xml:space="preserve"> </t>
    </r>
  </si>
  <si>
    <t xml:space="preserve">Ước thực hiện </t>
  </si>
  <si>
    <t>IV</t>
  </si>
  <si>
    <t>-</t>
  </si>
  <si>
    <t>(Kèm theo báo cáo số          /BC-UBND ngày 26/5/2026 của UBND xã Tân Chi)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</si>
</sst>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2A]#,###"/>
    <numFmt numFmtId="165" formatCode="_-* #,##0_-;\-* #,##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</font>
    <font>
      <sz val="12"/>
      <name val="Calibri"/>
      <family val="2"/>
      <charset val="163"/>
    </font>
    <font>
      <sz val="12"/>
      <color rgb="FF000000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sz val="12"/>
      <name val="Calibri"/>
      <family val="2"/>
      <charset val="163"/>
    </font>
    <font>
      <b/>
      <sz val="11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1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164" fontId="4" fillId="0" borderId="4" xfId="0" applyNumberFormat="1" applyFont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164" fontId="10" fillId="0" borderId="4" xfId="0" applyNumberFormat="1" applyFont="1" applyBorder="1" applyAlignment="1">
      <alignment horizontal="right" vertical="top" wrapText="1" readingOrder="1"/>
    </xf>
    <xf numFmtId="43" fontId="1" fillId="0" borderId="0" xfId="1" applyFont="1"/>
    <xf numFmtId="43" fontId="4" fillId="0" borderId="4" xfId="1" applyFont="1" applyBorder="1" applyAlignment="1">
      <alignment horizontal="right" vertical="top" wrapText="1" readingOrder="1"/>
    </xf>
    <xf numFmtId="43" fontId="7" fillId="0" borderId="4" xfId="1" applyFont="1" applyBorder="1" applyAlignment="1">
      <alignment horizontal="right" vertical="top" wrapText="1" readingOrder="1"/>
    </xf>
    <xf numFmtId="43" fontId="10" fillId="0" borderId="4" xfId="1" applyFont="1" applyBorder="1" applyAlignment="1">
      <alignment horizontal="right" vertical="top" wrapText="1" readingOrder="1"/>
    </xf>
    <xf numFmtId="165" fontId="1" fillId="0" borderId="0" xfId="1" applyNumberFormat="1" applyFont="1"/>
    <xf numFmtId="165" fontId="4" fillId="0" borderId="4" xfId="1" applyNumberFormat="1" applyFont="1" applyBorder="1" applyAlignment="1">
      <alignment horizontal="right" vertical="top" wrapText="1" readingOrder="1"/>
    </xf>
    <xf numFmtId="165" fontId="7" fillId="0" borderId="4" xfId="1" applyNumberFormat="1" applyFont="1" applyBorder="1" applyAlignment="1">
      <alignment horizontal="right" vertical="top" wrapText="1" readingOrder="1"/>
    </xf>
    <xf numFmtId="165" fontId="10" fillId="0" borderId="4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43" fontId="6" fillId="0" borderId="0" xfId="1" applyFont="1"/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top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11" fillId="0" borderId="0" xfId="0" applyFont="1"/>
    <xf numFmtId="0" fontId="12" fillId="0" borderId="0" xfId="0" applyFont="1"/>
    <xf numFmtId="43" fontId="8" fillId="0" borderId="4" xfId="1" applyFont="1" applyBorder="1" applyAlignment="1">
      <alignment horizontal="right" vertical="top" wrapText="1" readingOrder="1"/>
    </xf>
    <xf numFmtId="0" fontId="1" fillId="0" borderId="0" xfId="0" applyFont="1"/>
    <xf numFmtId="0" fontId="4" fillId="0" borderId="4" xfId="0" applyFont="1" applyBorder="1" applyAlignment="1">
      <alignment vertical="top" wrapText="1" readingOrder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 readingOrder="1"/>
    </xf>
    <xf numFmtId="0" fontId="7" fillId="0" borderId="4" xfId="0" applyFont="1" applyBorder="1" applyAlignment="1">
      <alignment vertical="top" wrapText="1" readingOrder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0" fillId="0" borderId="4" xfId="0" applyFont="1" applyBorder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horizontal="righ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7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 readingOrder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view="pageBreakPreview" topLeftCell="A2" zoomScale="115" zoomScaleNormal="100" zoomScaleSheetLayoutView="115" workbookViewId="0">
      <selection activeCell="A3" sqref="A3:J3"/>
    </sheetView>
  </sheetViews>
  <sheetFormatPr defaultRowHeight="15" x14ac:dyDescent="0.25"/>
  <cols>
    <col min="1" max="1" width="5.85546875" style="18" customWidth="1"/>
    <col min="2" max="2" width="6.5703125" customWidth="1"/>
    <col min="3" max="3" width="21.5703125" customWidth="1"/>
    <col min="4" max="4" width="4.28515625" customWidth="1"/>
    <col min="5" max="5" width="15.5703125" customWidth="1"/>
    <col min="6" max="6" width="12.5703125" customWidth="1"/>
    <col min="7" max="7" width="0" hidden="1" customWidth="1"/>
    <col min="8" max="8" width="10.42578125" customWidth="1"/>
    <col min="9" max="9" width="11.42578125" style="12" customWidth="1"/>
    <col min="10" max="10" width="10.5703125" style="8" customWidth="1"/>
    <col min="11" max="11" width="1.85546875" customWidth="1"/>
    <col min="12" max="12" width="1.140625" customWidth="1"/>
    <col min="15" max="15" width="17.85546875" bestFit="1" customWidth="1"/>
  </cols>
  <sheetData>
    <row r="1" spans="1:10" ht="7.35" customHeight="1" x14ac:dyDescent="0.25"/>
    <row r="2" spans="1:10" ht="33.75" customHeight="1" x14ac:dyDescent="0.25">
      <c r="A2" s="33" t="s">
        <v>57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75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8" customHeight="1" x14ac:dyDescent="0.25">
      <c r="A4" s="35" t="s">
        <v>56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26.25" customHeight="1" x14ac:dyDescent="0.25">
      <c r="A5" s="2" t="s">
        <v>1</v>
      </c>
      <c r="B5" s="36" t="s">
        <v>2</v>
      </c>
      <c r="C5" s="37"/>
      <c r="D5" s="37"/>
      <c r="E5" s="38"/>
      <c r="F5" s="36" t="s">
        <v>3</v>
      </c>
      <c r="G5" s="37"/>
      <c r="H5" s="38"/>
      <c r="I5" s="39" t="s">
        <v>58</v>
      </c>
      <c r="J5" s="41" t="s">
        <v>55</v>
      </c>
    </row>
    <row r="6" spans="1:10" ht="15.75" x14ac:dyDescent="0.25">
      <c r="A6" s="3" t="s">
        <v>0</v>
      </c>
      <c r="B6" s="43" t="s">
        <v>0</v>
      </c>
      <c r="C6" s="44"/>
      <c r="D6" s="44"/>
      <c r="E6" s="45"/>
      <c r="F6" s="4" t="s">
        <v>4</v>
      </c>
      <c r="G6" s="1"/>
      <c r="H6" s="4" t="s">
        <v>5</v>
      </c>
      <c r="I6" s="40"/>
      <c r="J6" s="42"/>
    </row>
    <row r="7" spans="1:10" ht="15.75" x14ac:dyDescent="0.25">
      <c r="A7" s="4"/>
      <c r="B7" s="25" t="s">
        <v>6</v>
      </c>
      <c r="C7" s="26"/>
      <c r="D7" s="26"/>
      <c r="E7" s="27"/>
      <c r="F7" s="5">
        <v>175021</v>
      </c>
      <c r="G7" s="1"/>
      <c r="H7" s="5">
        <f>+H8+H12+H30</f>
        <v>175021</v>
      </c>
      <c r="I7" s="13">
        <f>+I8+I12</f>
        <v>58820.309816000008</v>
      </c>
      <c r="J7" s="9">
        <f>+I7/H7*100</f>
        <v>33.607572700418814</v>
      </c>
    </row>
    <row r="8" spans="1:10" ht="15.75" x14ac:dyDescent="0.25">
      <c r="A8" s="4" t="s">
        <v>7</v>
      </c>
      <c r="B8" s="25" t="s">
        <v>8</v>
      </c>
      <c r="C8" s="26"/>
      <c r="D8" s="26"/>
      <c r="E8" s="27"/>
      <c r="F8" s="5">
        <f>+H8</f>
        <v>13585</v>
      </c>
      <c r="G8" s="1"/>
      <c r="H8" s="5">
        <f>+H9+H10+H11</f>
        <v>13585</v>
      </c>
      <c r="I8" s="13">
        <v>0</v>
      </c>
      <c r="J8" s="9">
        <v>0</v>
      </c>
    </row>
    <row r="9" spans="1:10" ht="15.75" x14ac:dyDescent="0.25">
      <c r="A9" s="19" t="s">
        <v>9</v>
      </c>
      <c r="B9" s="29" t="s">
        <v>10</v>
      </c>
      <c r="C9" s="26"/>
      <c r="D9" s="26"/>
      <c r="E9" s="27"/>
      <c r="F9" s="6">
        <v>10483</v>
      </c>
      <c r="G9" s="1"/>
      <c r="H9" s="6">
        <v>10483</v>
      </c>
      <c r="I9" s="14">
        <v>0</v>
      </c>
      <c r="J9" s="10" t="s">
        <v>0</v>
      </c>
    </row>
    <row r="10" spans="1:10" ht="15.75" x14ac:dyDescent="0.25">
      <c r="A10" s="20" t="s">
        <v>11</v>
      </c>
      <c r="B10" s="32" t="s">
        <v>12</v>
      </c>
      <c r="C10" s="26"/>
      <c r="D10" s="26"/>
      <c r="E10" s="27"/>
      <c r="F10" s="7">
        <v>2423</v>
      </c>
      <c r="G10" s="1"/>
      <c r="H10" s="7">
        <v>2423</v>
      </c>
      <c r="I10" s="15">
        <v>0</v>
      </c>
      <c r="J10" s="11">
        <v>0</v>
      </c>
    </row>
    <row r="11" spans="1:10" ht="15.75" x14ac:dyDescent="0.25">
      <c r="A11" s="20" t="s">
        <v>13</v>
      </c>
      <c r="B11" s="32" t="s">
        <v>14</v>
      </c>
      <c r="C11" s="26"/>
      <c r="D11" s="26"/>
      <c r="E11" s="27"/>
      <c r="F11" s="7">
        <v>679</v>
      </c>
      <c r="G11" s="1"/>
      <c r="H11" s="7">
        <v>679</v>
      </c>
      <c r="I11" s="15">
        <v>0</v>
      </c>
      <c r="J11" s="11">
        <v>0</v>
      </c>
    </row>
    <row r="12" spans="1:10" ht="15.75" x14ac:dyDescent="0.25">
      <c r="A12" s="4" t="s">
        <v>15</v>
      </c>
      <c r="B12" s="25" t="s">
        <v>16</v>
      </c>
      <c r="C12" s="26"/>
      <c r="D12" s="26"/>
      <c r="E12" s="27"/>
      <c r="F12" s="5">
        <v>150541</v>
      </c>
      <c r="G12" s="1"/>
      <c r="H12" s="5">
        <f>+H13+H14+H15+H16+H17+H18+H19+H20+H21+H22+H23+H27+H28+H29</f>
        <v>150541</v>
      </c>
      <c r="I12" s="9">
        <f>SUM(I13:I29)</f>
        <v>58820.309816000008</v>
      </c>
      <c r="J12" s="9">
        <f>+I12/H12*100</f>
        <v>39.072617968526849</v>
      </c>
    </row>
    <row r="13" spans="1:10" ht="15.75" x14ac:dyDescent="0.25">
      <c r="A13" s="19" t="s">
        <v>9</v>
      </c>
      <c r="B13" s="29" t="s">
        <v>17</v>
      </c>
      <c r="C13" s="26"/>
      <c r="D13" s="26"/>
      <c r="E13" s="27"/>
      <c r="F13" s="6">
        <v>2105</v>
      </c>
      <c r="G13" s="1"/>
      <c r="H13" s="6">
        <v>2105</v>
      </c>
      <c r="I13" s="10">
        <v>225.2373</v>
      </c>
      <c r="J13" s="23">
        <f t="shared" ref="J13:J30" si="0">+I13/H13*100</f>
        <v>10.700109263657957</v>
      </c>
    </row>
    <row r="14" spans="1:10" ht="15.75" x14ac:dyDescent="0.25">
      <c r="A14" s="19" t="s">
        <v>11</v>
      </c>
      <c r="B14" s="29" t="s">
        <v>18</v>
      </c>
      <c r="C14" s="26"/>
      <c r="D14" s="26"/>
      <c r="E14" s="27"/>
      <c r="F14" s="6">
        <v>3216</v>
      </c>
      <c r="G14" s="1"/>
      <c r="H14" s="6">
        <v>3216</v>
      </c>
      <c r="I14" s="10">
        <v>226.0515</v>
      </c>
      <c r="J14" s="23">
        <f t="shared" si="0"/>
        <v>7.028964552238806</v>
      </c>
    </row>
    <row r="15" spans="1:10" ht="15.75" x14ac:dyDescent="0.25">
      <c r="A15" s="19" t="s">
        <v>13</v>
      </c>
      <c r="B15" s="29" t="s">
        <v>19</v>
      </c>
      <c r="C15" s="26"/>
      <c r="D15" s="26"/>
      <c r="E15" s="27"/>
      <c r="F15" s="6">
        <v>79039</v>
      </c>
      <c r="G15" s="1"/>
      <c r="H15" s="6">
        <v>79039</v>
      </c>
      <c r="I15" s="10">
        <v>28520.748498000001</v>
      </c>
      <c r="J15" s="23">
        <f t="shared" si="0"/>
        <v>36.084399471147158</v>
      </c>
    </row>
    <row r="16" spans="1:10" ht="15.75" x14ac:dyDescent="0.25">
      <c r="A16" s="19" t="s">
        <v>20</v>
      </c>
      <c r="B16" s="29" t="s">
        <v>21</v>
      </c>
      <c r="C16" s="26"/>
      <c r="D16" s="26"/>
      <c r="E16" s="27"/>
      <c r="F16" s="6">
        <v>1451</v>
      </c>
      <c r="G16" s="1"/>
      <c r="H16" s="6">
        <v>1451</v>
      </c>
      <c r="I16" s="10">
        <v>886.31366400000002</v>
      </c>
      <c r="J16" s="23">
        <f t="shared" si="0"/>
        <v>61.08295410062027</v>
      </c>
    </row>
    <row r="17" spans="1:14" ht="15.75" x14ac:dyDescent="0.25">
      <c r="A17" s="19" t="s">
        <v>22</v>
      </c>
      <c r="B17" s="29" t="s">
        <v>23</v>
      </c>
      <c r="C17" s="26"/>
      <c r="D17" s="26"/>
      <c r="E17" s="27"/>
      <c r="F17" s="6">
        <v>662</v>
      </c>
      <c r="G17" s="1"/>
      <c r="H17" s="6">
        <v>662</v>
      </c>
      <c r="I17" s="10">
        <v>2250.9711860000002</v>
      </c>
      <c r="J17" s="23">
        <f t="shared" si="0"/>
        <v>340.02585891238675</v>
      </c>
    </row>
    <row r="18" spans="1:14" ht="15.75" x14ac:dyDescent="0.25">
      <c r="A18" s="19" t="s">
        <v>24</v>
      </c>
      <c r="B18" s="29" t="s">
        <v>25</v>
      </c>
      <c r="C18" s="26"/>
      <c r="D18" s="26"/>
      <c r="E18" s="27"/>
      <c r="F18" s="6">
        <v>629</v>
      </c>
      <c r="G18" s="1"/>
      <c r="H18" s="6">
        <v>629</v>
      </c>
      <c r="I18" s="10">
        <v>1371.8842509999999</v>
      </c>
      <c r="J18" s="23">
        <f t="shared" si="0"/>
        <v>218.10560429252783</v>
      </c>
    </row>
    <row r="19" spans="1:14" ht="15.75" x14ac:dyDescent="0.25">
      <c r="A19" s="19" t="s">
        <v>26</v>
      </c>
      <c r="B19" s="29" t="s">
        <v>27</v>
      </c>
      <c r="C19" s="26"/>
      <c r="D19" s="26"/>
      <c r="E19" s="27"/>
      <c r="F19" s="6">
        <v>609</v>
      </c>
      <c r="G19" s="1"/>
      <c r="H19" s="6">
        <v>609</v>
      </c>
      <c r="I19" s="10">
        <v>402.59</v>
      </c>
      <c r="J19" s="23">
        <f t="shared" si="0"/>
        <v>66.106732348111649</v>
      </c>
    </row>
    <row r="20" spans="1:14" ht="15.75" x14ac:dyDescent="0.25">
      <c r="A20" s="19" t="s">
        <v>28</v>
      </c>
      <c r="B20" s="29" t="s">
        <v>29</v>
      </c>
      <c r="C20" s="26"/>
      <c r="D20" s="26"/>
      <c r="E20" s="27"/>
      <c r="F20" s="6">
        <v>242</v>
      </c>
      <c r="G20" s="1"/>
      <c r="H20" s="6">
        <v>242</v>
      </c>
      <c r="I20" s="10">
        <v>0</v>
      </c>
      <c r="J20" s="23">
        <f t="shared" si="0"/>
        <v>0</v>
      </c>
    </row>
    <row r="21" spans="1:14" ht="15.75" x14ac:dyDescent="0.25">
      <c r="A21" s="19" t="s">
        <v>30</v>
      </c>
      <c r="B21" s="29" t="s">
        <v>31</v>
      </c>
      <c r="C21" s="26"/>
      <c r="D21" s="26"/>
      <c r="E21" s="27"/>
      <c r="F21" s="6">
        <v>9559</v>
      </c>
      <c r="G21" s="1"/>
      <c r="H21" s="6">
        <v>9559</v>
      </c>
      <c r="I21" s="10">
        <v>787.88779599999998</v>
      </c>
      <c r="J21" s="23">
        <f t="shared" si="0"/>
        <v>8.2423663144680397</v>
      </c>
    </row>
    <row r="22" spans="1:14" ht="15.75" x14ac:dyDescent="0.25">
      <c r="A22" s="19" t="s">
        <v>32</v>
      </c>
      <c r="B22" s="29" t="s">
        <v>33</v>
      </c>
      <c r="C22" s="26"/>
      <c r="D22" s="26"/>
      <c r="E22" s="27"/>
      <c r="F22" s="6">
        <f>+H22</f>
        <v>8337</v>
      </c>
      <c r="G22" s="1"/>
      <c r="H22" s="6">
        <v>8337</v>
      </c>
      <c r="I22" s="10">
        <v>1589.0215439999999</v>
      </c>
      <c r="J22" s="23">
        <f t="shared" si="0"/>
        <v>19.059872184238934</v>
      </c>
    </row>
    <row r="23" spans="1:14" ht="15.75" x14ac:dyDescent="0.25">
      <c r="A23" s="19" t="s">
        <v>34</v>
      </c>
      <c r="B23" s="29" t="s">
        <v>35</v>
      </c>
      <c r="C23" s="26"/>
      <c r="D23" s="26"/>
      <c r="E23" s="27"/>
      <c r="F23" s="6">
        <f>+H23</f>
        <v>25850</v>
      </c>
      <c r="G23" s="1"/>
      <c r="H23" s="6">
        <f>+H25+H26</f>
        <v>25850</v>
      </c>
      <c r="I23" s="10">
        <v>11286.651077</v>
      </c>
      <c r="J23" s="23">
        <f t="shared" si="0"/>
        <v>43.662093141199229</v>
      </c>
    </row>
    <row r="24" spans="1:14" ht="15.75" hidden="1" x14ac:dyDescent="0.25">
      <c r="A24" s="20" t="s">
        <v>36</v>
      </c>
      <c r="B24" s="32" t="s">
        <v>37</v>
      </c>
      <c r="C24" s="26"/>
      <c r="D24" s="26"/>
      <c r="E24" s="27"/>
      <c r="F24" s="11">
        <v>0</v>
      </c>
      <c r="G24" s="17"/>
      <c r="H24" s="11">
        <v>0</v>
      </c>
      <c r="I24" s="11">
        <v>0</v>
      </c>
      <c r="J24" s="23" t="e">
        <f t="shared" si="0"/>
        <v>#DIV/0!</v>
      </c>
    </row>
    <row r="25" spans="1:14" ht="15.75" hidden="1" x14ac:dyDescent="0.25">
      <c r="A25" s="20" t="s">
        <v>38</v>
      </c>
      <c r="B25" s="32" t="s">
        <v>39</v>
      </c>
      <c r="C25" s="26"/>
      <c r="D25" s="26"/>
      <c r="E25" s="27"/>
      <c r="F25" s="7">
        <f>+H25</f>
        <v>23626</v>
      </c>
      <c r="G25" s="1"/>
      <c r="H25" s="7">
        <v>23626</v>
      </c>
      <c r="I25" s="11">
        <v>0</v>
      </c>
      <c r="J25" s="23">
        <f t="shared" si="0"/>
        <v>0</v>
      </c>
    </row>
    <row r="26" spans="1:14" ht="15.75" hidden="1" x14ac:dyDescent="0.25">
      <c r="A26" s="20" t="s">
        <v>40</v>
      </c>
      <c r="B26" s="32" t="s">
        <v>41</v>
      </c>
      <c r="C26" s="26"/>
      <c r="D26" s="26"/>
      <c r="E26" s="27"/>
      <c r="F26" s="7">
        <v>2224</v>
      </c>
      <c r="G26" s="1"/>
      <c r="H26" s="7">
        <v>2224</v>
      </c>
      <c r="I26" s="11">
        <v>0</v>
      </c>
      <c r="J26" s="23">
        <f t="shared" si="0"/>
        <v>0</v>
      </c>
    </row>
    <row r="27" spans="1:14" ht="15.75" x14ac:dyDescent="0.25">
      <c r="A27" s="19" t="s">
        <v>42</v>
      </c>
      <c r="B27" s="29" t="s">
        <v>43</v>
      </c>
      <c r="C27" s="26"/>
      <c r="D27" s="26"/>
      <c r="E27" s="27"/>
      <c r="F27" s="6">
        <v>14117</v>
      </c>
      <c r="G27" s="1"/>
      <c r="H27" s="6">
        <v>14117</v>
      </c>
      <c r="I27" s="10">
        <v>11272.953</v>
      </c>
      <c r="J27" s="23">
        <f t="shared" si="0"/>
        <v>79.853743713253522</v>
      </c>
      <c r="N27" s="16"/>
    </row>
    <row r="28" spans="1:14" ht="15.75" x14ac:dyDescent="0.25">
      <c r="A28" s="19" t="s">
        <v>44</v>
      </c>
      <c r="B28" s="29" t="s">
        <v>45</v>
      </c>
      <c r="C28" s="26"/>
      <c r="D28" s="26"/>
      <c r="E28" s="27"/>
      <c r="F28" s="6">
        <v>722</v>
      </c>
      <c r="G28" s="1"/>
      <c r="H28" s="6">
        <v>722</v>
      </c>
      <c r="I28" s="14">
        <v>0</v>
      </c>
      <c r="J28" s="23">
        <f t="shared" si="0"/>
        <v>0</v>
      </c>
    </row>
    <row r="29" spans="1:14" ht="15.75" x14ac:dyDescent="0.25">
      <c r="A29" s="19" t="s">
        <v>46</v>
      </c>
      <c r="B29" s="29" t="s">
        <v>47</v>
      </c>
      <c r="C29" s="26"/>
      <c r="D29" s="26"/>
      <c r="E29" s="27"/>
      <c r="F29" s="6">
        <v>4003</v>
      </c>
      <c r="G29" s="1"/>
      <c r="H29" s="6">
        <v>4003</v>
      </c>
      <c r="I29" s="14">
        <v>0</v>
      </c>
      <c r="J29" s="9">
        <f t="shared" si="0"/>
        <v>0</v>
      </c>
    </row>
    <row r="30" spans="1:14" s="22" customFormat="1" ht="15.75" x14ac:dyDescent="0.25">
      <c r="A30" s="4" t="s">
        <v>48</v>
      </c>
      <c r="B30" s="25" t="s">
        <v>49</v>
      </c>
      <c r="C30" s="30"/>
      <c r="D30" s="30"/>
      <c r="E30" s="31"/>
      <c r="F30" s="5">
        <v>10895</v>
      </c>
      <c r="G30" s="21"/>
      <c r="H30" s="5">
        <v>10895</v>
      </c>
      <c r="I30" s="13">
        <v>0</v>
      </c>
      <c r="J30" s="9">
        <f t="shared" si="0"/>
        <v>0</v>
      </c>
    </row>
    <row r="31" spans="1:14" ht="15.75" x14ac:dyDescent="0.25">
      <c r="A31" s="4" t="s">
        <v>59</v>
      </c>
      <c r="B31" s="25" t="s">
        <v>50</v>
      </c>
      <c r="C31" s="26"/>
      <c r="D31" s="26"/>
      <c r="E31" s="27"/>
      <c r="F31" s="13">
        <v>0</v>
      </c>
      <c r="G31" s="13">
        <v>0</v>
      </c>
      <c r="H31" s="13">
        <v>0</v>
      </c>
      <c r="I31" s="13">
        <v>0</v>
      </c>
      <c r="J31" s="9" t="s">
        <v>60</v>
      </c>
    </row>
    <row r="32" spans="1:14" ht="15.75" hidden="1" x14ac:dyDescent="0.25">
      <c r="A32" s="4" t="s">
        <v>51</v>
      </c>
      <c r="B32" s="25" t="s">
        <v>52</v>
      </c>
      <c r="C32" s="26"/>
      <c r="D32" s="26"/>
      <c r="E32" s="27"/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 ht="15.75" hidden="1" x14ac:dyDescent="0.25">
      <c r="A33" s="4" t="s">
        <v>53</v>
      </c>
      <c r="B33" s="25" t="s">
        <v>54</v>
      </c>
      <c r="C33" s="26"/>
      <c r="D33" s="26"/>
      <c r="E33" s="27"/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1:10" x14ac:dyDescent="0.25">
      <c r="G34" s="24"/>
      <c r="H34" s="24"/>
    </row>
    <row r="35" spans="1:10" ht="0.95" customHeight="1" x14ac:dyDescent="0.25"/>
  </sheetData>
  <mergeCells count="36">
    <mergeCell ref="A2:J2"/>
    <mergeCell ref="A4:J4"/>
    <mergeCell ref="B5:E5"/>
    <mergeCell ref="F5:H5"/>
    <mergeCell ref="I5:I6"/>
    <mergeCell ref="J5:J6"/>
    <mergeCell ref="B6:E6"/>
    <mergeCell ref="B7:E7"/>
    <mergeCell ref="B8:E8"/>
    <mergeCell ref="B9:E9"/>
    <mergeCell ref="B10:E10"/>
    <mergeCell ref="B11:E11"/>
    <mergeCell ref="B19:E19"/>
    <mergeCell ref="B20:E20"/>
    <mergeCell ref="B21:E21"/>
    <mergeCell ref="B12:E12"/>
    <mergeCell ref="B13:E13"/>
    <mergeCell ref="B14:E14"/>
    <mergeCell ref="B15:E15"/>
    <mergeCell ref="B16:E16"/>
    <mergeCell ref="G34:H34"/>
    <mergeCell ref="B32:E32"/>
    <mergeCell ref="B33:E33"/>
    <mergeCell ref="A3:J3"/>
    <mergeCell ref="B27:E27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17:E17"/>
    <mergeCell ref="B18:E18"/>
  </mergeCells>
  <pageMargins left="0.25" right="0.25" top="0.25" bottom="0.66666929133858299" header="0.25" footer="0.25"/>
  <pageSetup paperSize="9" scale="98" orientation="portrait" horizontalDpi="300" verticalDpi="300" r:id="rId1"/>
  <headerFooter alignWithMargins="0">
    <oddFooter>&amp;C&amp;"Arial,Regular"&amp;10&amp;P/&amp;N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2026-05-28T04:38:42Z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