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ự toán 2026\Công khai dự toán\"/>
    </mc:Choice>
  </mc:AlternateContent>
  <bookViews>
    <workbookView xWindow="240" yWindow="120" windowWidth="18060" windowHeight="7050"/>
  </bookViews>
  <sheets>
    <sheet name="114" sheetId="1" r:id="rId1"/>
  </sheets>
  <definedNames>
    <definedName name="_xlnm.Print_Area" localSheetId="0">'114'!$A$1:$M$53</definedName>
  </definedNames>
  <calcPr calcId="162913"/>
</workbook>
</file>

<file path=xl/calcChain.xml><?xml version="1.0" encoding="utf-8"?>
<calcChain xmlns="http://schemas.openxmlformats.org/spreadsheetml/2006/main">
  <c r="J48" i="1" l="1"/>
  <c r="J47" i="1"/>
  <c r="J49" i="1"/>
  <c r="J46" i="1"/>
  <c r="J38" i="1"/>
  <c r="J39" i="1"/>
  <c r="J40" i="1"/>
  <c r="J41" i="1"/>
  <c r="J37" i="1"/>
  <c r="I38" i="1"/>
  <c r="I39" i="1"/>
  <c r="I40" i="1"/>
  <c r="I41" i="1"/>
  <c r="I37" i="1"/>
  <c r="J27" i="1"/>
  <c r="I27" i="1"/>
  <c r="J24" i="1"/>
  <c r="I24" i="1"/>
  <c r="J20" i="1"/>
  <c r="J21" i="1"/>
  <c r="J19" i="1"/>
  <c r="I20" i="1"/>
  <c r="I21" i="1"/>
  <c r="I19" i="1"/>
  <c r="J12" i="1"/>
  <c r="I12" i="1"/>
  <c r="J11" i="1"/>
  <c r="I11" i="1"/>
  <c r="D37" i="1"/>
  <c r="E37" i="1"/>
  <c r="E27" i="1" s="1"/>
  <c r="E11" i="1" s="1"/>
  <c r="E46" i="1"/>
  <c r="D46" i="1"/>
  <c r="E12" i="1"/>
  <c r="D12" i="1"/>
  <c r="D27" i="1"/>
  <c r="D11" i="1" s="1"/>
</calcChain>
</file>

<file path=xl/sharedStrings.xml><?xml version="1.0" encoding="utf-8"?>
<sst xmlns="http://schemas.openxmlformats.org/spreadsheetml/2006/main" count="102" uniqueCount="66">
  <si>
    <t>STT</t>
  </si>
  <si>
    <t>NỘI DUNG</t>
  </si>
  <si>
    <t xml:space="preserve">Dự toán </t>
  </si>
  <si>
    <t xml:space="preserve">Ước thực hiên </t>
  </si>
  <si>
    <t>So sánh (%)</t>
  </si>
  <si>
    <t/>
  </si>
  <si>
    <t>THU NSNN</t>
  </si>
  <si>
    <t>THU NSX</t>
  </si>
  <si>
    <t>A</t>
  </si>
  <si>
    <t>B</t>
  </si>
  <si>
    <t>1</t>
  </si>
  <si>
    <t>2</t>
  </si>
  <si>
    <t>3</t>
  </si>
  <si>
    <t>4</t>
  </si>
  <si>
    <t>5=3/1</t>
  </si>
  <si>
    <t>6=4/2</t>
  </si>
  <si>
    <t>TỔNG SỐ THU</t>
  </si>
  <si>
    <t>I</t>
  </si>
  <si>
    <t>Các khoản thu xã hưởng 100%</t>
  </si>
  <si>
    <t>-</t>
  </si>
  <si>
    <t xml:space="preserve">Thuế tài nguyên giữ vai trò chủ đạo Trung ương quản lý </t>
  </si>
  <si>
    <t xml:space="preserve">Thu từ khí thiên nhiên, khí than theo hiệp định, hợp đồng giữ vai trò chủ đạo Trung ương quản lý </t>
  </si>
  <si>
    <t xml:space="preserve">Thuế tài nguyên giữ vai trò chủ đạo địa phương quản lý </t>
  </si>
  <si>
    <t xml:space="preserve">Thu từ khí thiên nhiên, khí than theo hiệp định, hợp đồng giữ vai trò chủ đạo địa phương quản lý </t>
  </si>
  <si>
    <t>Thuế tài nguyên khu vực doanh nghiệp có vốn đầu tư nước ngoài</t>
  </si>
  <si>
    <t>Thu từ khí thiên nhiên và khí than theo hiệp định, hợp đồng khu vực doanh nghiệp có vốn đầu tư nước ngoài</t>
  </si>
  <si>
    <t>Lệ phí trước bạ</t>
  </si>
  <si>
    <t>Các loại phí, lệ phí</t>
  </si>
  <si>
    <t xml:space="preserve">Các khoản thu về nhà, đất </t>
  </si>
  <si>
    <t>Thu từ hoạt động xổ số kiến thiết</t>
  </si>
  <si>
    <t>Thu tiền cấp quyền khai thác khoáng sản, vùng trời, vùng biển</t>
  </si>
  <si>
    <t>Thu khác ngân sách</t>
  </si>
  <si>
    <t xml:space="preserve">Thu từ quỹ đất công ích và thu hoa lợi công sản khác </t>
  </si>
  <si>
    <t>Thu hồi vốn, lợi nhuận, lợi nhuận sau thuế, chênh lệch thu chi của NHNN</t>
  </si>
  <si>
    <t>II</t>
  </si>
  <si>
    <t xml:space="preserve">Các khoản thu phân chia theo tỷ lệ </t>
  </si>
  <si>
    <t xml:space="preserve">Thuế giá trị gia tăng hàng sản xuất - kinh doanh trong nước giữ vai trò chủ đạo Trung ương quản lý </t>
  </si>
  <si>
    <t xml:space="preserve">Thuế tiêu thụ đặc biệt  hàng sản xuất - kinh doanh trong nước giữ vai trò chủ đạo Trung ương quản lý </t>
  </si>
  <si>
    <t xml:space="preserve">Thuế thu nhập doanh nghiệp giữ vai trò chủ đạo Trung ương quản lý </t>
  </si>
  <si>
    <t xml:space="preserve">Thuế giá trị gia tăng hàng sản xuất - kinh doanh trong nước giữ vai trò chủ đạo địa phương quản lý </t>
  </si>
  <si>
    <t xml:space="preserve">Thuế tiêu thụ đặc biệt  hàng sản xuất - kinh doanh trong nước giữ vai trò chủ đạo địa phương quản lý </t>
  </si>
  <si>
    <t xml:space="preserve">Thuế thu nhập doanh nghiệp giữ vai trò chủ đạo địa phương quản lý </t>
  </si>
  <si>
    <t>Thuế giá trị gia tăng hàng sản xuất - kinh doanh trong nước  có vốn đầu tư nước ngoài</t>
  </si>
  <si>
    <t>Thuế tiêu thụ đặc biệt  hàng sản xuất - kinh doanh trong nước  có vốn đầu tư nước ngoài</t>
  </si>
  <si>
    <t>Thuế thu nhập doanh nghiệp  có vốn đầu tư nước ngoài</t>
  </si>
  <si>
    <t>Thuế giá trị gia tăng hàng sản xuất - kinh doanh trong nước khu vực kinh tế ngoài quốc doanh</t>
  </si>
  <si>
    <t>Thuế tiêu thụ đặc biệt  hàng sản xuất - kinh doanh trong nước khu vực kinh tế ngoài quốc doanh</t>
  </si>
  <si>
    <t>Thuế thu nhập doanh nghiệp khu vực kinh tế ngoài quốc doanh</t>
  </si>
  <si>
    <t>Thuế thu nhập cá nhân</t>
  </si>
  <si>
    <t>Thuế bảo vệ môi trường do cơ quan thuế thực hiện</t>
  </si>
  <si>
    <t>III</t>
  </si>
  <si>
    <t>Thu Viện trợ</t>
  </si>
  <si>
    <t>IV</t>
  </si>
  <si>
    <t>Thu chuyển nguồn</t>
  </si>
  <si>
    <t>V</t>
  </si>
  <si>
    <t>Thu kết dư ngân sách năm trước</t>
  </si>
  <si>
    <t>VI</t>
  </si>
  <si>
    <t>Thu bổ sung từ ngân sách cấp trên</t>
  </si>
  <si>
    <t>Bổ sung cân đối</t>
  </si>
  <si>
    <t>Bổ sung có mục tiêu</t>
  </si>
  <si>
    <t xml:space="preserve">
</t>
  </si>
  <si>
    <t xml:space="preserve">Biểu số 114/CK-NSNN
</t>
  </si>
  <si>
    <t>Đơn vị tính:  Đồng</t>
  </si>
  <si>
    <t>Thu tiền sử dụng đất ( đất đấu giá)</t>
  </si>
  <si>
    <t xml:space="preserve">ƯỚC THỰC HIỆN THU NGÂN SÁCH XÃ QUÝ I NĂM 2026
</t>
  </si>
  <si>
    <t>UBND XÃ LÂM THAO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</si>
</sst>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2A]#,###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name val="Calibri"/>
      <family val="2"/>
    </font>
    <font>
      <b/>
      <sz val="14"/>
      <color rgb="FF000000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1" fillId="0" borderId="0" xfId="0" applyFont="1" applyFill="1" applyBorder="1"/>
    <xf numFmtId="0" fontId="3" fillId="0" borderId="0" xfId="0" applyFont="1" applyFill="1" applyBorder="1"/>
    <xf numFmtId="0" fontId="5" fillId="0" borderId="1" xfId="0" applyNumberFormat="1" applyFont="1" applyFill="1" applyBorder="1" applyAlignment="1">
      <alignment horizontal="center" vertical="top" wrapText="1" readingOrder="1"/>
    </xf>
    <xf numFmtId="0" fontId="5" fillId="0" borderId="2" xfId="0" applyNumberFormat="1" applyFont="1" applyFill="1" applyBorder="1" applyAlignment="1">
      <alignment horizontal="center" vertical="top" wrapText="1" readingOrder="1"/>
    </xf>
    <xf numFmtId="0" fontId="5" fillId="0" borderId="3" xfId="0" applyNumberFormat="1" applyFont="1" applyFill="1" applyBorder="1" applyAlignment="1">
      <alignment horizontal="center" vertical="top" wrapText="1" readingOrder="1"/>
    </xf>
    <xf numFmtId="0" fontId="5" fillId="0" borderId="4" xfId="0" applyNumberFormat="1" applyFont="1" applyFill="1" applyBorder="1" applyAlignment="1">
      <alignment horizontal="center" vertical="top" wrapText="1" readingOrder="1"/>
    </xf>
    <xf numFmtId="164" fontId="5" fillId="0" borderId="1" xfId="0" applyNumberFormat="1" applyFont="1" applyFill="1" applyBorder="1" applyAlignment="1">
      <alignment horizontal="right" vertical="top" wrapText="1" readingOrder="1"/>
    </xf>
    <xf numFmtId="0" fontId="5" fillId="0" borderId="1" xfId="0" applyNumberFormat="1" applyFont="1" applyFill="1" applyBorder="1" applyAlignment="1">
      <alignment horizontal="right" vertical="top" wrapText="1" readingOrder="1"/>
    </xf>
    <xf numFmtId="164" fontId="6" fillId="0" borderId="1" xfId="0" applyNumberFormat="1" applyFont="1" applyFill="1" applyBorder="1" applyAlignment="1">
      <alignment horizontal="right" vertical="top" wrapText="1" readingOrder="1"/>
    </xf>
    <xf numFmtId="0" fontId="6" fillId="0" borderId="1" xfId="0" applyNumberFormat="1" applyFont="1" applyFill="1" applyBorder="1" applyAlignment="1">
      <alignment horizontal="right" vertical="top" wrapText="1" readingOrder="1"/>
    </xf>
    <xf numFmtId="0" fontId="7" fillId="0" borderId="0" xfId="0" applyFont="1" applyFill="1" applyBorder="1"/>
    <xf numFmtId="0" fontId="4" fillId="0" borderId="1" xfId="0" applyNumberFormat="1" applyFont="1" applyFill="1" applyBorder="1" applyAlignment="1">
      <alignment horizontal="center" vertical="top" wrapText="1" readingOrder="1"/>
    </xf>
    <xf numFmtId="0" fontId="4" fillId="0" borderId="1" xfId="0" applyNumberFormat="1" applyFont="1" applyFill="1" applyBorder="1" applyAlignment="1">
      <alignment vertical="top" wrapText="1" readingOrder="1"/>
    </xf>
    <xf numFmtId="0" fontId="8" fillId="0" borderId="1" xfId="0" applyNumberFormat="1" applyFont="1" applyFill="1" applyBorder="1" applyAlignment="1">
      <alignment vertical="top" wrapText="1" readingOrder="1"/>
    </xf>
    <xf numFmtId="0" fontId="9" fillId="0" borderId="0" xfId="0" applyFont="1" applyFill="1" applyBorder="1"/>
    <xf numFmtId="2" fontId="5" fillId="0" borderId="1" xfId="0" applyNumberFormat="1" applyFont="1" applyFill="1" applyBorder="1" applyAlignment="1">
      <alignment horizontal="right" vertical="top" wrapText="1" readingOrder="1"/>
    </xf>
    <xf numFmtId="2" fontId="6" fillId="0" borderId="1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horizontal="center" vertical="top" wrapText="1" readingOrder="1"/>
    </xf>
    <xf numFmtId="0" fontId="9" fillId="0" borderId="0" xfId="0" applyFont="1" applyFill="1" applyBorder="1"/>
    <xf numFmtId="0" fontId="4" fillId="0" borderId="0" xfId="0" applyNumberFormat="1" applyFont="1" applyFill="1" applyBorder="1" applyAlignment="1">
      <alignment horizontal="left" vertical="top" wrapText="1" readingOrder="1"/>
    </xf>
    <xf numFmtId="0" fontId="7" fillId="0" borderId="0" xfId="0" applyFont="1" applyFill="1" applyBorder="1"/>
    <xf numFmtId="0" fontId="5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top" wrapText="1" readingOrder="1"/>
    </xf>
    <xf numFmtId="0" fontId="11" fillId="0" borderId="0" xfId="0" applyFont="1" applyFill="1" applyBorder="1"/>
    <xf numFmtId="0" fontId="8" fillId="0" borderId="0" xfId="0" applyNumberFormat="1" applyFont="1" applyFill="1" applyBorder="1" applyAlignment="1">
      <alignment horizontal="right" vertical="top" wrapText="1" readingOrder="1"/>
    </xf>
    <xf numFmtId="0" fontId="5" fillId="0" borderId="2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center" vertical="top" wrapText="1" readingOrder="1"/>
    </xf>
    <xf numFmtId="0" fontId="3" fillId="0" borderId="3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4"/>
  <sheetViews>
    <sheetView showGridLines="0" tabSelected="1" view="pageBreakPreview" zoomScale="90" zoomScaleNormal="100" zoomScaleSheetLayoutView="90" workbookViewId="0">
      <selection activeCell="L46" sqref="L46"/>
    </sheetView>
  </sheetViews>
  <sheetFormatPr defaultRowHeight="15" x14ac:dyDescent="0.25"/>
  <cols>
    <col min="1" max="1" width="1.7109375" customWidth="1"/>
    <col min="2" max="2" width="6.5703125" customWidth="1"/>
    <col min="3" max="3" width="37.7109375" customWidth="1"/>
    <col min="4" max="4" width="16" style="14" customWidth="1"/>
    <col min="5" max="5" width="17" style="14" customWidth="1"/>
    <col min="6" max="6" width="3.7109375" style="14" hidden="1" customWidth="1"/>
    <col min="7" max="7" width="17.140625" style="14" customWidth="1"/>
    <col min="8" max="8" width="16.140625" style="14" customWidth="1"/>
    <col min="9" max="9" width="9.140625" style="14" customWidth="1"/>
    <col min="10" max="10" width="9.7109375" style="14" customWidth="1"/>
    <col min="11" max="11" width="0" hidden="1" customWidth="1"/>
  </cols>
  <sheetData>
    <row r="1" spans="2:10" ht="18" customHeight="1" x14ac:dyDescent="0.25"/>
    <row r="2" spans="2:10" ht="18" customHeight="1" x14ac:dyDescent="0.25">
      <c r="B2" s="21" t="s">
        <v>65</v>
      </c>
      <c r="C2" s="22"/>
      <c r="D2" s="22"/>
      <c r="E2" s="22"/>
      <c r="F2" s="1"/>
      <c r="G2" s="1"/>
      <c r="H2" s="23" t="s">
        <v>61</v>
      </c>
      <c r="I2" s="24"/>
      <c r="J2" s="24"/>
    </row>
    <row r="3" spans="2:10" ht="18" customHeight="1" x14ac:dyDescent="0.25">
      <c r="B3" s="10"/>
      <c r="C3" s="10"/>
      <c r="D3" s="1"/>
      <c r="E3" s="1"/>
      <c r="F3" s="1"/>
      <c r="G3" s="1"/>
      <c r="H3" s="1"/>
      <c r="I3" s="1"/>
      <c r="J3" s="1"/>
    </row>
    <row r="4" spans="2:10" ht="18" customHeight="1" x14ac:dyDescent="0.3">
      <c r="B4" s="25" t="s">
        <v>64</v>
      </c>
      <c r="C4" s="26"/>
      <c r="D4" s="26"/>
      <c r="E4" s="26"/>
      <c r="F4" s="26"/>
      <c r="G4" s="26"/>
      <c r="H4" s="26"/>
      <c r="I4" s="26"/>
      <c r="J4" s="26"/>
    </row>
    <row r="5" spans="2:10" ht="18" customHeight="1" x14ac:dyDescent="0.25">
      <c r="B5" s="10"/>
      <c r="C5" s="10"/>
      <c r="D5" s="1"/>
      <c r="E5" s="1"/>
      <c r="F5" s="1"/>
      <c r="G5" s="1"/>
      <c r="H5" s="1"/>
      <c r="I5" s="1"/>
      <c r="J5" s="1"/>
    </row>
    <row r="6" spans="2:10" ht="18" customHeight="1" x14ac:dyDescent="0.25">
      <c r="B6" s="27" t="s">
        <v>62</v>
      </c>
      <c r="C6" s="22"/>
      <c r="D6" s="22"/>
      <c r="E6" s="22"/>
      <c r="F6" s="22"/>
      <c r="G6" s="22"/>
      <c r="H6" s="22"/>
      <c r="I6" s="22"/>
      <c r="J6" s="22"/>
    </row>
    <row r="7" spans="2:10" ht="18" customHeight="1" x14ac:dyDescent="0.25">
      <c r="B7" s="10"/>
      <c r="C7" s="10"/>
      <c r="D7" s="1"/>
      <c r="E7" s="1"/>
      <c r="F7" s="1"/>
      <c r="G7" s="1"/>
      <c r="H7" s="1"/>
      <c r="I7" s="1"/>
      <c r="J7" s="1"/>
    </row>
    <row r="8" spans="2:10" ht="15.75" x14ac:dyDescent="0.25">
      <c r="B8" s="11" t="s">
        <v>0</v>
      </c>
      <c r="C8" s="11" t="s">
        <v>1</v>
      </c>
      <c r="D8" s="28" t="s">
        <v>2</v>
      </c>
      <c r="E8" s="29"/>
      <c r="F8" s="1"/>
      <c r="G8" s="30" t="s">
        <v>3</v>
      </c>
      <c r="H8" s="31"/>
      <c r="I8" s="32" t="s">
        <v>4</v>
      </c>
      <c r="J8" s="29"/>
    </row>
    <row r="9" spans="2:10" ht="28.5" x14ac:dyDescent="0.25">
      <c r="B9" s="11" t="s">
        <v>5</v>
      </c>
      <c r="C9" s="11" t="s">
        <v>5</v>
      </c>
      <c r="D9" s="3" t="s">
        <v>6</v>
      </c>
      <c r="E9" s="3" t="s">
        <v>7</v>
      </c>
      <c r="F9" s="1"/>
      <c r="G9" s="4" t="s">
        <v>6</v>
      </c>
      <c r="H9" s="2" t="s">
        <v>7</v>
      </c>
      <c r="I9" s="5" t="s">
        <v>6</v>
      </c>
      <c r="J9" s="5" t="s">
        <v>7</v>
      </c>
    </row>
    <row r="10" spans="2:10" ht="15.75" x14ac:dyDescent="0.25">
      <c r="B10" s="11" t="s">
        <v>8</v>
      </c>
      <c r="C10" s="11" t="s">
        <v>9</v>
      </c>
      <c r="D10" s="2" t="s">
        <v>10</v>
      </c>
      <c r="E10" s="2" t="s">
        <v>11</v>
      </c>
      <c r="F10" s="1"/>
      <c r="G10" s="2" t="s">
        <v>12</v>
      </c>
      <c r="H10" s="2" t="s">
        <v>13</v>
      </c>
      <c r="I10" s="2" t="s">
        <v>14</v>
      </c>
      <c r="J10" s="2" t="s">
        <v>15</v>
      </c>
    </row>
    <row r="11" spans="2:10" ht="15.75" x14ac:dyDescent="0.25">
      <c r="B11" s="12"/>
      <c r="C11" s="12" t="s">
        <v>16</v>
      </c>
      <c r="D11" s="6">
        <f>D12+D27+D43+D44+D45+D46</f>
        <v>199120453000</v>
      </c>
      <c r="E11" s="6">
        <f>E12+E27+E43+E44+E45+E46</f>
        <v>267222000000</v>
      </c>
      <c r="F11" s="1"/>
      <c r="G11" s="6">
        <v>108728979067</v>
      </c>
      <c r="H11" s="6">
        <v>82076243889</v>
      </c>
      <c r="I11" s="15">
        <f>G11/D11*100</f>
        <v>54.60462620934274</v>
      </c>
      <c r="J11" s="15">
        <f>H11/E11*100</f>
        <v>30.714628245054676</v>
      </c>
    </row>
    <row r="12" spans="2:10" ht="15.75" x14ac:dyDescent="0.25">
      <c r="B12" s="12" t="s">
        <v>17</v>
      </c>
      <c r="C12" s="12" t="s">
        <v>18</v>
      </c>
      <c r="D12" s="6">
        <f>SUM(D13:D26)</f>
        <v>21655000000</v>
      </c>
      <c r="E12" s="6">
        <f>SUM(E13:E26)</f>
        <v>15655000000</v>
      </c>
      <c r="F12" s="1"/>
      <c r="G12" s="6">
        <v>46635688851</v>
      </c>
      <c r="H12" s="6">
        <v>21494341512</v>
      </c>
      <c r="I12" s="15">
        <f>G12/D12*100</f>
        <v>215.35760263680444</v>
      </c>
      <c r="J12" s="15">
        <f>H12/E12*100</f>
        <v>137.30016935164485</v>
      </c>
    </row>
    <row r="13" spans="2:10" ht="31.5" x14ac:dyDescent="0.25">
      <c r="B13" s="13" t="s">
        <v>19</v>
      </c>
      <c r="C13" s="13" t="s">
        <v>20</v>
      </c>
      <c r="D13" s="8">
        <v>0</v>
      </c>
      <c r="E13" s="8">
        <v>0</v>
      </c>
      <c r="F13" s="1"/>
      <c r="G13" s="8">
        <v>0</v>
      </c>
      <c r="H13" s="8">
        <v>0</v>
      </c>
      <c r="I13" s="9"/>
      <c r="J13" s="9"/>
    </row>
    <row r="14" spans="2:10" ht="47.25" x14ac:dyDescent="0.25">
      <c r="B14" s="13" t="s">
        <v>19</v>
      </c>
      <c r="C14" s="13" t="s">
        <v>21</v>
      </c>
      <c r="D14" s="8">
        <v>0</v>
      </c>
      <c r="E14" s="8">
        <v>0</v>
      </c>
      <c r="F14" s="1"/>
      <c r="G14" s="8">
        <v>0</v>
      </c>
      <c r="H14" s="8">
        <v>0</v>
      </c>
      <c r="I14" s="9"/>
      <c r="J14" s="9"/>
    </row>
    <row r="15" spans="2:10" ht="31.5" x14ac:dyDescent="0.25">
      <c r="B15" s="13" t="s">
        <v>19</v>
      </c>
      <c r="C15" s="13" t="s">
        <v>22</v>
      </c>
      <c r="D15" s="8">
        <v>0</v>
      </c>
      <c r="E15" s="8">
        <v>0</v>
      </c>
      <c r="F15" s="1"/>
      <c r="G15" s="8">
        <v>0</v>
      </c>
      <c r="H15" s="8">
        <v>0</v>
      </c>
      <c r="I15" s="9"/>
      <c r="J15" s="9"/>
    </row>
    <row r="16" spans="2:10" ht="47.25" x14ac:dyDescent="0.25">
      <c r="B16" s="13" t="s">
        <v>19</v>
      </c>
      <c r="C16" s="13" t="s">
        <v>23</v>
      </c>
      <c r="D16" s="8">
        <v>0</v>
      </c>
      <c r="E16" s="8">
        <v>0</v>
      </c>
      <c r="F16" s="1"/>
      <c r="G16" s="8">
        <v>0</v>
      </c>
      <c r="H16" s="8">
        <v>0</v>
      </c>
      <c r="I16" s="9"/>
      <c r="J16" s="9"/>
    </row>
    <row r="17" spans="2:10" ht="31.5" x14ac:dyDescent="0.25">
      <c r="B17" s="13" t="s">
        <v>19</v>
      </c>
      <c r="C17" s="13" t="s">
        <v>24</v>
      </c>
      <c r="D17" s="8">
        <v>0</v>
      </c>
      <c r="E17" s="8">
        <v>0</v>
      </c>
      <c r="F17" s="1"/>
      <c r="G17" s="8">
        <v>0</v>
      </c>
      <c r="H17" s="8">
        <v>0</v>
      </c>
      <c r="I17" s="9"/>
      <c r="J17" s="9"/>
    </row>
    <row r="18" spans="2:10" ht="47.25" x14ac:dyDescent="0.25">
      <c r="B18" s="13" t="s">
        <v>19</v>
      </c>
      <c r="C18" s="13" t="s">
        <v>25</v>
      </c>
      <c r="D18" s="8">
        <v>0</v>
      </c>
      <c r="E18" s="8">
        <v>0</v>
      </c>
      <c r="F18" s="1"/>
      <c r="G18" s="8">
        <v>0</v>
      </c>
      <c r="H18" s="8">
        <v>0</v>
      </c>
      <c r="I18" s="9"/>
      <c r="J18" s="9"/>
    </row>
    <row r="19" spans="2:10" ht="15.75" x14ac:dyDescent="0.25">
      <c r="B19" s="13" t="s">
        <v>19</v>
      </c>
      <c r="C19" s="13" t="s">
        <v>26</v>
      </c>
      <c r="D19" s="8">
        <v>9000000000</v>
      </c>
      <c r="E19" s="8">
        <v>4500000000</v>
      </c>
      <c r="F19" s="1"/>
      <c r="G19" s="8">
        <v>3385525152</v>
      </c>
      <c r="H19" s="8">
        <v>1692762600</v>
      </c>
      <c r="I19" s="16">
        <f>G19/D19*100</f>
        <v>37.616946133333336</v>
      </c>
      <c r="J19" s="16">
        <f>H19/E19*100</f>
        <v>37.616946666666671</v>
      </c>
    </row>
    <row r="20" spans="2:10" ht="15.75" x14ac:dyDescent="0.25">
      <c r="B20" s="13" t="s">
        <v>19</v>
      </c>
      <c r="C20" s="13" t="s">
        <v>27</v>
      </c>
      <c r="D20" s="8">
        <v>257000000</v>
      </c>
      <c r="E20" s="8">
        <v>257000000</v>
      </c>
      <c r="F20" s="1"/>
      <c r="G20" s="8">
        <v>139303303</v>
      </c>
      <c r="H20" s="8">
        <v>109420000</v>
      </c>
      <c r="I20" s="16">
        <f t="shared" ref="I20:I24" si="0">G20/D20*100</f>
        <v>54.203619844357974</v>
      </c>
      <c r="J20" s="16">
        <f t="shared" ref="J20:J24" si="1">H20/E20*100</f>
        <v>42.575875486381321</v>
      </c>
    </row>
    <row r="21" spans="2:10" ht="15.75" x14ac:dyDescent="0.25">
      <c r="B21" s="13" t="s">
        <v>19</v>
      </c>
      <c r="C21" s="13" t="s">
        <v>28</v>
      </c>
      <c r="D21" s="8">
        <v>10000000000</v>
      </c>
      <c r="E21" s="8">
        <v>8500000000</v>
      </c>
      <c r="F21" s="1"/>
      <c r="G21" s="8">
        <v>34318515552</v>
      </c>
      <c r="H21" s="8">
        <v>10992781241</v>
      </c>
      <c r="I21" s="16">
        <f t="shared" si="0"/>
        <v>343.18515552000002</v>
      </c>
      <c r="J21" s="16">
        <f t="shared" si="1"/>
        <v>129.32683812941178</v>
      </c>
    </row>
    <row r="22" spans="2:10" ht="15.75" x14ac:dyDescent="0.25">
      <c r="B22" s="13" t="s">
        <v>19</v>
      </c>
      <c r="C22" s="13" t="s">
        <v>29</v>
      </c>
      <c r="D22" s="8">
        <v>0</v>
      </c>
      <c r="E22" s="8">
        <v>0</v>
      </c>
      <c r="F22" s="1"/>
      <c r="G22" s="8">
        <v>0</v>
      </c>
      <c r="H22" s="8">
        <v>0</v>
      </c>
      <c r="I22" s="16"/>
      <c r="J22" s="16"/>
    </row>
    <row r="23" spans="2:10" ht="31.5" x14ac:dyDescent="0.25">
      <c r="B23" s="13" t="s">
        <v>19</v>
      </c>
      <c r="C23" s="13" t="s">
        <v>30</v>
      </c>
      <c r="D23" s="8">
        <v>0</v>
      </c>
      <c r="E23" s="8">
        <v>0</v>
      </c>
      <c r="F23" s="1"/>
      <c r="G23" s="8">
        <v>0</v>
      </c>
      <c r="H23" s="8">
        <v>0</v>
      </c>
      <c r="I23" s="16"/>
      <c r="J23" s="16"/>
    </row>
    <row r="24" spans="2:10" ht="15.75" x14ac:dyDescent="0.25">
      <c r="B24" s="13" t="s">
        <v>19</v>
      </c>
      <c r="C24" s="13" t="s">
        <v>31</v>
      </c>
      <c r="D24" s="8">
        <v>500000000</v>
      </c>
      <c r="E24" s="8">
        <v>500000000</v>
      </c>
      <c r="F24" s="1"/>
      <c r="G24" s="8">
        <v>136267496</v>
      </c>
      <c r="H24" s="8">
        <v>43300323</v>
      </c>
      <c r="I24" s="16">
        <f t="shared" si="0"/>
        <v>27.253499199999997</v>
      </c>
      <c r="J24" s="16">
        <f t="shared" si="1"/>
        <v>8.6600646000000001</v>
      </c>
    </row>
    <row r="25" spans="2:10" ht="31.5" x14ac:dyDescent="0.25">
      <c r="B25" s="13" t="s">
        <v>19</v>
      </c>
      <c r="C25" s="13" t="s">
        <v>32</v>
      </c>
      <c r="D25" s="8">
        <v>1898000000</v>
      </c>
      <c r="E25" s="8">
        <v>1898000000</v>
      </c>
      <c r="F25" s="1"/>
      <c r="G25" s="8">
        <v>0</v>
      </c>
      <c r="H25" s="8">
        <v>0</v>
      </c>
      <c r="I25" s="9"/>
      <c r="J25" s="9"/>
    </row>
    <row r="26" spans="2:10" ht="31.5" x14ac:dyDescent="0.25">
      <c r="B26" s="13" t="s">
        <v>19</v>
      </c>
      <c r="C26" s="13" t="s">
        <v>33</v>
      </c>
      <c r="D26" s="8">
        <v>0</v>
      </c>
      <c r="E26" s="8">
        <v>0</v>
      </c>
      <c r="F26" s="1"/>
      <c r="G26" s="8">
        <v>0</v>
      </c>
      <c r="H26" s="8">
        <v>0</v>
      </c>
      <c r="I26" s="9"/>
      <c r="J26" s="9"/>
    </row>
    <row r="27" spans="2:10" ht="15.75" x14ac:dyDescent="0.25">
      <c r="B27" s="12" t="s">
        <v>34</v>
      </c>
      <c r="C27" s="12" t="s">
        <v>35</v>
      </c>
      <c r="D27" s="6">
        <f>SUM(D28:D42)</f>
        <v>177465453000</v>
      </c>
      <c r="E27" s="6">
        <f>SUM(E28:E42)</f>
        <v>79829000000</v>
      </c>
      <c r="F27" s="1"/>
      <c r="G27" s="6">
        <v>10245893503</v>
      </c>
      <c r="H27" s="6">
        <v>8734505664</v>
      </c>
      <c r="I27" s="15">
        <f>G27/D27*100</f>
        <v>5.7734580617220184</v>
      </c>
      <c r="J27" s="15">
        <f>H27/E27*100</f>
        <v>10.941519578098186</v>
      </c>
    </row>
    <row r="28" spans="2:10" ht="47.25" x14ac:dyDescent="0.25">
      <c r="B28" s="13" t="s">
        <v>19</v>
      </c>
      <c r="C28" s="13" t="s">
        <v>36</v>
      </c>
      <c r="D28" s="8">
        <v>0</v>
      </c>
      <c r="E28" s="8">
        <v>0</v>
      </c>
      <c r="F28" s="1"/>
      <c r="G28" s="8">
        <v>0</v>
      </c>
      <c r="H28" s="8">
        <v>0</v>
      </c>
      <c r="I28" s="9"/>
      <c r="J28" s="9"/>
    </row>
    <row r="29" spans="2:10" ht="47.25" x14ac:dyDescent="0.25">
      <c r="B29" s="13" t="s">
        <v>19</v>
      </c>
      <c r="C29" s="13" t="s">
        <v>37</v>
      </c>
      <c r="D29" s="8"/>
      <c r="E29" s="8">
        <v>0</v>
      </c>
      <c r="F29" s="1"/>
      <c r="G29" s="8">
        <v>0</v>
      </c>
      <c r="H29" s="8">
        <v>0</v>
      </c>
      <c r="I29" s="9"/>
      <c r="J29" s="9"/>
    </row>
    <row r="30" spans="2:10" ht="31.5" x14ac:dyDescent="0.25">
      <c r="B30" s="13" t="s">
        <v>19</v>
      </c>
      <c r="C30" s="13" t="s">
        <v>38</v>
      </c>
      <c r="D30" s="8">
        <v>0</v>
      </c>
      <c r="E30" s="8">
        <v>0</v>
      </c>
      <c r="F30" s="1"/>
      <c r="G30" s="8">
        <v>0</v>
      </c>
      <c r="H30" s="8">
        <v>0</v>
      </c>
      <c r="I30" s="9"/>
      <c r="J30" s="9"/>
    </row>
    <row r="31" spans="2:10" ht="47.25" x14ac:dyDescent="0.25">
      <c r="B31" s="13" t="s">
        <v>19</v>
      </c>
      <c r="C31" s="13" t="s">
        <v>39</v>
      </c>
      <c r="D31" s="8">
        <v>0</v>
      </c>
      <c r="E31" s="8">
        <v>0</v>
      </c>
      <c r="F31" s="1"/>
      <c r="G31" s="8">
        <v>1749300</v>
      </c>
      <c r="H31" s="8">
        <v>0</v>
      </c>
      <c r="I31" s="9"/>
      <c r="J31" s="9"/>
    </row>
    <row r="32" spans="2:10" ht="47.25" x14ac:dyDescent="0.25">
      <c r="B32" s="13" t="s">
        <v>19</v>
      </c>
      <c r="C32" s="13" t="s">
        <v>40</v>
      </c>
      <c r="D32" s="8">
        <v>0</v>
      </c>
      <c r="E32" s="8">
        <v>0</v>
      </c>
      <c r="F32" s="1"/>
      <c r="G32" s="8">
        <v>0</v>
      </c>
      <c r="H32" s="8">
        <v>0</v>
      </c>
      <c r="I32" s="9"/>
      <c r="J32" s="9"/>
    </row>
    <row r="33" spans="2:10" ht="31.5" x14ac:dyDescent="0.25">
      <c r="B33" s="13" t="s">
        <v>19</v>
      </c>
      <c r="C33" s="13" t="s">
        <v>41</v>
      </c>
      <c r="D33" s="8">
        <v>0</v>
      </c>
      <c r="E33" s="8">
        <v>0</v>
      </c>
      <c r="F33" s="1"/>
      <c r="G33" s="8">
        <v>0</v>
      </c>
      <c r="H33" s="8">
        <v>0</v>
      </c>
      <c r="I33" s="9"/>
      <c r="J33" s="9"/>
    </row>
    <row r="34" spans="2:10" ht="47.25" x14ac:dyDescent="0.25">
      <c r="B34" s="13" t="s">
        <v>19</v>
      </c>
      <c r="C34" s="13" t="s">
        <v>42</v>
      </c>
      <c r="D34" s="8">
        <v>0</v>
      </c>
      <c r="E34" s="8">
        <v>0</v>
      </c>
      <c r="F34" s="1"/>
      <c r="G34" s="8">
        <v>0</v>
      </c>
      <c r="H34" s="8">
        <v>0</v>
      </c>
      <c r="I34" s="9"/>
      <c r="J34" s="9"/>
    </row>
    <row r="35" spans="2:10" ht="47.25" x14ac:dyDescent="0.25">
      <c r="B35" s="13" t="s">
        <v>19</v>
      </c>
      <c r="C35" s="13" t="s">
        <v>43</v>
      </c>
      <c r="D35" s="8">
        <v>0</v>
      </c>
      <c r="E35" s="8">
        <v>0</v>
      </c>
      <c r="F35" s="1"/>
      <c r="G35" s="8">
        <v>0</v>
      </c>
      <c r="H35" s="8">
        <v>0</v>
      </c>
      <c r="I35" s="9"/>
      <c r="J35" s="9"/>
    </row>
    <row r="36" spans="2:10" ht="31.5" x14ac:dyDescent="0.25">
      <c r="B36" s="13" t="s">
        <v>19</v>
      </c>
      <c r="C36" s="13" t="s">
        <v>44</v>
      </c>
      <c r="D36" s="8">
        <v>0</v>
      </c>
      <c r="E36" s="8">
        <v>0</v>
      </c>
      <c r="F36" s="1"/>
      <c r="G36" s="8">
        <v>0</v>
      </c>
      <c r="H36" s="8">
        <v>0</v>
      </c>
      <c r="I36" s="9"/>
      <c r="J36" s="9"/>
    </row>
    <row r="37" spans="2:10" ht="47.25" x14ac:dyDescent="0.25">
      <c r="B37" s="13" t="s">
        <v>19</v>
      </c>
      <c r="C37" s="13" t="s">
        <v>45</v>
      </c>
      <c r="D37" s="8">
        <f>11213000000+13510000000-7547000</f>
        <v>24715453000</v>
      </c>
      <c r="E37" s="8">
        <f>11213000000+12010000000-6944000000</f>
        <v>16279000000</v>
      </c>
      <c r="F37" s="1"/>
      <c r="G37" s="8">
        <v>9565783579</v>
      </c>
      <c r="H37" s="8">
        <v>9565783579</v>
      </c>
      <c r="I37" s="16">
        <f>G37/D37*100</f>
        <v>38.703654669004045</v>
      </c>
      <c r="J37" s="16">
        <f>H37/E37*100</f>
        <v>58.761493820259226</v>
      </c>
    </row>
    <row r="38" spans="2:10" ht="47.25" x14ac:dyDescent="0.25">
      <c r="B38" s="13" t="s">
        <v>19</v>
      </c>
      <c r="C38" s="13" t="s">
        <v>46</v>
      </c>
      <c r="D38" s="8">
        <v>90000000</v>
      </c>
      <c r="E38" s="8">
        <v>90000000</v>
      </c>
      <c r="F38" s="1"/>
      <c r="G38" s="8">
        <v>88482150</v>
      </c>
      <c r="H38" s="8">
        <v>88482150</v>
      </c>
      <c r="I38" s="16">
        <f t="shared" ref="I38:I41" si="2">G38/D38*100</f>
        <v>98.313500000000005</v>
      </c>
      <c r="J38" s="16">
        <f t="shared" ref="J38:J41" si="3">H38/E38*100</f>
        <v>98.313500000000005</v>
      </c>
    </row>
    <row r="39" spans="2:10" ht="31.5" x14ac:dyDescent="0.25">
      <c r="B39" s="13" t="s">
        <v>19</v>
      </c>
      <c r="C39" s="13" t="s">
        <v>47</v>
      </c>
      <c r="D39" s="8">
        <v>7160000000</v>
      </c>
      <c r="E39" s="8">
        <v>7160000000</v>
      </c>
      <c r="F39" s="1"/>
      <c r="G39" s="8">
        <v>5933929304</v>
      </c>
      <c r="H39" s="8">
        <v>5933929304</v>
      </c>
      <c r="I39" s="16">
        <f t="shared" si="2"/>
        <v>82.876107597765355</v>
      </c>
      <c r="J39" s="16">
        <f t="shared" si="3"/>
        <v>82.876107597765355</v>
      </c>
    </row>
    <row r="40" spans="2:10" ht="15.75" x14ac:dyDescent="0.25">
      <c r="B40" s="13" t="s">
        <v>19</v>
      </c>
      <c r="C40" s="13" t="s">
        <v>48</v>
      </c>
      <c r="D40" s="8">
        <v>5500000000</v>
      </c>
      <c r="E40" s="8">
        <v>2750000000</v>
      </c>
      <c r="F40" s="1"/>
      <c r="G40" s="8">
        <v>3285832636</v>
      </c>
      <c r="H40" s="8">
        <v>1776194097</v>
      </c>
      <c r="I40" s="16">
        <f t="shared" si="2"/>
        <v>59.742411563636367</v>
      </c>
      <c r="J40" s="16">
        <f t="shared" si="3"/>
        <v>64.588876254545454</v>
      </c>
    </row>
    <row r="41" spans="2:10" ht="15.75" x14ac:dyDescent="0.25">
      <c r="B41" s="13" t="s">
        <v>19</v>
      </c>
      <c r="C41" s="13" t="s">
        <v>63</v>
      </c>
      <c r="D41" s="8">
        <v>140000000000</v>
      </c>
      <c r="E41" s="8">
        <v>53550000000</v>
      </c>
      <c r="F41" s="1"/>
      <c r="G41" s="8"/>
      <c r="H41" s="8"/>
      <c r="I41" s="16">
        <f t="shared" si="2"/>
        <v>0</v>
      </c>
      <c r="J41" s="16">
        <f t="shared" si="3"/>
        <v>0</v>
      </c>
    </row>
    <row r="42" spans="2:10" ht="31.5" x14ac:dyDescent="0.25">
      <c r="B42" s="13" t="s">
        <v>19</v>
      </c>
      <c r="C42" s="13" t="s">
        <v>49</v>
      </c>
      <c r="D42" s="8">
        <v>0</v>
      </c>
      <c r="E42" s="8">
        <v>0</v>
      </c>
      <c r="F42" s="1"/>
      <c r="G42" s="8">
        <v>0</v>
      </c>
      <c r="H42" s="8">
        <v>0</v>
      </c>
      <c r="I42" s="9"/>
      <c r="J42" s="9"/>
    </row>
    <row r="43" spans="2:10" ht="15.75" x14ac:dyDescent="0.25">
      <c r="B43" s="12" t="s">
        <v>50</v>
      </c>
      <c r="C43" s="12" t="s">
        <v>51</v>
      </c>
      <c r="D43" s="6">
        <v>0</v>
      </c>
      <c r="E43" s="6">
        <v>0</v>
      </c>
      <c r="F43" s="1"/>
      <c r="G43" s="6">
        <v>0</v>
      </c>
      <c r="H43" s="6">
        <v>0</v>
      </c>
      <c r="I43" s="7"/>
      <c r="J43" s="7"/>
    </row>
    <row r="44" spans="2:10" ht="15.75" x14ac:dyDescent="0.25">
      <c r="B44" s="12" t="s">
        <v>52</v>
      </c>
      <c r="C44" s="12" t="s">
        <v>53</v>
      </c>
      <c r="D44" s="6">
        <v>0</v>
      </c>
      <c r="E44" s="6">
        <v>0</v>
      </c>
      <c r="F44" s="1"/>
      <c r="G44" s="6">
        <v>23493896713</v>
      </c>
      <c r="H44" s="6">
        <v>23493896713</v>
      </c>
      <c r="I44" s="7"/>
      <c r="J44" s="7"/>
    </row>
    <row r="45" spans="2:10" ht="15.75" x14ac:dyDescent="0.25">
      <c r="B45" s="12" t="s">
        <v>54</v>
      </c>
      <c r="C45" s="12" t="s">
        <v>55</v>
      </c>
      <c r="D45" s="6">
        <v>0</v>
      </c>
      <c r="E45" s="6">
        <v>0</v>
      </c>
      <c r="F45" s="1"/>
      <c r="G45" s="6">
        <v>0</v>
      </c>
      <c r="H45" s="6">
        <v>0</v>
      </c>
      <c r="I45" s="7"/>
      <c r="J45" s="7"/>
    </row>
    <row r="46" spans="2:10" ht="15.75" x14ac:dyDescent="0.25">
      <c r="B46" s="12" t="s">
        <v>56</v>
      </c>
      <c r="C46" s="12" t="s">
        <v>57</v>
      </c>
      <c r="D46" s="6">
        <f>D47+D48</f>
        <v>0</v>
      </c>
      <c r="E46" s="6">
        <f>E47+E48</f>
        <v>171738000000</v>
      </c>
      <c r="F46" s="1"/>
      <c r="G46" s="6">
        <v>27353500000</v>
      </c>
      <c r="H46" s="6">
        <v>27353500000</v>
      </c>
      <c r="I46" s="7"/>
      <c r="J46" s="15">
        <f>H47/E47*100</f>
        <v>5.5552413806103793</v>
      </c>
    </row>
    <row r="47" spans="2:10" ht="15.75" x14ac:dyDescent="0.25">
      <c r="B47" s="13" t="s">
        <v>19</v>
      </c>
      <c r="C47" s="13" t="s">
        <v>58</v>
      </c>
      <c r="D47" s="8">
        <v>0</v>
      </c>
      <c r="E47" s="8">
        <v>159147000000</v>
      </c>
      <c r="F47" s="1"/>
      <c r="G47" s="8">
        <v>8841000000</v>
      </c>
      <c r="H47" s="8">
        <v>8841000000</v>
      </c>
      <c r="I47" s="9"/>
      <c r="J47" s="15">
        <f t="shared" ref="J47:J49" si="4">H48/E48*100</f>
        <v>147.02962433484234</v>
      </c>
    </row>
    <row r="48" spans="2:10" ht="15.75" x14ac:dyDescent="0.25">
      <c r="B48" s="13" t="s">
        <v>19</v>
      </c>
      <c r="C48" s="13" t="s">
        <v>59</v>
      </c>
      <c r="D48" s="8">
        <v>0</v>
      </c>
      <c r="E48" s="8">
        <v>12591000000</v>
      </c>
      <c r="F48" s="1"/>
      <c r="G48" s="8">
        <v>18512500000</v>
      </c>
      <c r="H48" s="8">
        <v>18512500000</v>
      </c>
      <c r="I48" s="9"/>
      <c r="J48" s="15">
        <f>H48/E48*100</f>
        <v>147.02962433484234</v>
      </c>
    </row>
    <row r="49" spans="2:10" ht="0" hidden="1" customHeight="1" x14ac:dyDescent="0.25">
      <c r="J49" s="15" t="e">
        <f t="shared" si="4"/>
        <v>#DIV/0!</v>
      </c>
    </row>
    <row r="50" spans="2:10" ht="9.1999999999999993" customHeight="1" x14ac:dyDescent="0.25"/>
    <row r="51" spans="2:10" x14ac:dyDescent="0.25">
      <c r="B51" s="17" t="s">
        <v>60</v>
      </c>
      <c r="C51" s="18"/>
      <c r="D51" s="18"/>
    </row>
    <row r="52" spans="2:10" x14ac:dyDescent="0.25">
      <c r="B52" s="18"/>
      <c r="C52" s="18"/>
      <c r="D52" s="18"/>
      <c r="H52" s="19" t="s">
        <v>5</v>
      </c>
      <c r="I52" s="20"/>
      <c r="J52" s="20"/>
    </row>
    <row r="53" spans="2:10" x14ac:dyDescent="0.25">
      <c r="H53" s="20"/>
      <c r="I53" s="20"/>
      <c r="J53" s="20"/>
    </row>
    <row r="54" spans="2:10" ht="2.1" customHeight="1" x14ac:dyDescent="0.25"/>
  </sheetData>
  <mergeCells count="9">
    <mergeCell ref="B51:D52"/>
    <mergeCell ref="H52:J53"/>
    <mergeCell ref="B2:E2"/>
    <mergeCell ref="H2:J2"/>
    <mergeCell ref="B4:J4"/>
    <mergeCell ref="B6:J6"/>
    <mergeCell ref="D8:E8"/>
    <mergeCell ref="G8:H8"/>
    <mergeCell ref="I8:J8"/>
  </mergeCells>
  <pageMargins left="0.25" right="0.25" top="0.25" bottom="0.64166929133858297" header="0.25" footer="0.25"/>
  <pageSetup paperSize="9" scale="75" orientation="portrait" horizontalDpi="300" verticalDpi="300" r:id="rId1"/>
  <headerFooter alignWithMargins="0">
    <oddFooter>&amp;C&amp;"Arial,Regular"&amp;10&amp;P/&amp;N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114</vt:lpstr>
      <vt:lpstr>'114'!Print_Area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2026-04-08T06:50:59Z</cp:lastPrinted>
  <dcterms:created xsi:type="dcterms:W3CDTF">2026-04-08T07:42:34Z</dcterms:created>
  <dcterms:modified xsi:type="dcterms:W3CDTF">2026-04-08T08:44:15Z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